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5" sheetId="1" r:id="rId1"/>
  </sheets>
  <definedNames>
    <definedName name="Z1_5">#REF!</definedName>
    <definedName name="_xlnm.Print_Area" localSheetId="0">'1_5'!$A$1:$I$46</definedName>
  </definedNames>
  <calcPr calcMode="manual" fullCalcOnLoad="1"/>
</workbook>
</file>

<file path=xl/sharedStrings.xml><?xml version="1.0" encoding="utf-8"?>
<sst xmlns="http://schemas.openxmlformats.org/spreadsheetml/2006/main" count="72" uniqueCount="41">
  <si>
    <t>Таблиця 1.5</t>
  </si>
  <si>
    <t>Кількість розглянутих апеляційними та місцевими судами справ та матеріалів</t>
  </si>
  <si>
    <t>(з постановленням вироку, ухваленням рішення, постанови, ухвали)</t>
  </si>
  <si>
    <t>№ з/п</t>
  </si>
  <si>
    <t>Найменування показників</t>
  </si>
  <si>
    <t>А</t>
  </si>
  <si>
    <t>Б</t>
  </si>
  <si>
    <t xml:space="preserve">Розглянуто апеляційними та місцевими судами 
(І інстанція) (усього)  </t>
  </si>
  <si>
    <t>у тому числі</t>
  </si>
  <si>
    <t>справ і матеріалів кримінального судочинства</t>
  </si>
  <si>
    <t>Усього</t>
  </si>
  <si>
    <t>з них</t>
  </si>
  <si>
    <t>у тому числі справ</t>
  </si>
  <si>
    <t>місцеві загальні</t>
  </si>
  <si>
    <t>усього</t>
  </si>
  <si>
    <t>апеляційні загальні</t>
  </si>
  <si>
    <t>справ і матеріалів адміністративного судочинства *</t>
  </si>
  <si>
    <t>окружні адміністративні</t>
  </si>
  <si>
    <t>апеляційні адміністративні</t>
  </si>
  <si>
    <t>справ і матеріалів цивільного судочинства</t>
  </si>
  <si>
    <t>справ та матеріалів про адміністративні правопорушення</t>
  </si>
  <si>
    <t xml:space="preserve">справ господарського судочинства </t>
  </si>
  <si>
    <t>місцеві господарські</t>
  </si>
  <si>
    <t>інших справ і матеріалів</t>
  </si>
  <si>
    <t>кримінальних справ та матеріалів</t>
  </si>
  <si>
    <t>адміністративних справ</t>
  </si>
  <si>
    <t xml:space="preserve">апеляційні адміністративні </t>
  </si>
  <si>
    <t xml:space="preserve">цивільних справ </t>
  </si>
  <si>
    <t>господарських справ, матеріалів</t>
  </si>
  <si>
    <t xml:space="preserve">справ про адміністративні правопорушення </t>
  </si>
  <si>
    <t>Розглянуто місцевими та апеляційними судами заяв про перегляд судових рішень за нововиявленими обставинами (усього)</t>
  </si>
  <si>
    <t>про перегляд рішень адміністративного судочинства</t>
  </si>
  <si>
    <t>місцеві загальні та окружні адміністративні</t>
  </si>
  <si>
    <t>апеляційні загальні та апеляційні адміністративні</t>
  </si>
  <si>
    <t>про перегляд рішень цивільного судочинства</t>
  </si>
  <si>
    <t>Розглянуто апеляційними судами справ про перегляд судових рішень кримінального судочинства за нововиявленими обставинами (у порядку виключного провадження)</t>
  </si>
  <si>
    <t>Розглянуто апеляційними судами за апеляційними скаргами (усього)</t>
  </si>
  <si>
    <t>Динаміка, %</t>
  </si>
  <si>
    <t>перше півріччя 2017 року</t>
  </si>
  <si>
    <t>I півріччя 2016 року</t>
  </si>
  <si>
    <t>I півріччя 2017 року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</si>
</sst>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 wrapText="1"/>
    </xf>
    <xf numFmtId="1" fontId="1" fillId="0" borderId="0" xfId="0" applyNumberFormat="1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32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180" fontId="1" fillId="33" borderId="10" xfId="0" applyNumberFormat="1" applyFont="1" applyFill="1" applyBorder="1" applyAlignment="1">
      <alignment horizontal="right" vertical="center" wrapText="1"/>
    </xf>
    <xf numFmtId="0" fontId="1" fillId="32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 vertical="center" textRotation="90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 applyProtection="1">
      <alignment horizontal="center" vertical="center" wrapText="1"/>
      <protection locked="0"/>
    </xf>
    <xf numFmtId="0" fontId="5" fillId="32" borderId="12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.625" style="1" customWidth="1"/>
    <col min="2" max="2" width="4.125" style="1" customWidth="1"/>
    <col min="3" max="3" width="26.125" style="1" customWidth="1"/>
    <col min="4" max="4" width="3.375" style="1" customWidth="1"/>
    <col min="5" max="5" width="11.125" style="1" customWidth="1"/>
    <col min="6" max="6" width="24.25390625" style="1" customWidth="1"/>
    <col min="7" max="7" width="9.875" style="1" customWidth="1"/>
    <col min="8" max="8" width="9.75390625" style="1" customWidth="1"/>
    <col min="9" max="9" width="10.75390625" style="1" customWidth="1"/>
    <col min="10" max="10" width="15.375" style="1" customWidth="1"/>
    <col min="11" max="16384" width="9.125" style="1" customWidth="1"/>
  </cols>
  <sheetData>
    <row r="1" spans="8:9" ht="12" customHeight="1">
      <c r="H1" s="21" t="s">
        <v>0</v>
      </c>
      <c r="I1" s="21"/>
    </row>
    <row r="2" spans="1:10" ht="27.7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"/>
    </row>
    <row r="3" spans="1:10" ht="15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3"/>
    </row>
    <row r="4" spans="1:10" ht="15.75">
      <c r="A4" s="47" t="s">
        <v>38</v>
      </c>
      <c r="B4" s="47"/>
      <c r="C4" s="47"/>
      <c r="D4" s="47"/>
      <c r="E4" s="47"/>
      <c r="F4" s="47"/>
      <c r="G4" s="47"/>
      <c r="H4" s="47"/>
      <c r="I4" s="47"/>
      <c r="J4" s="3"/>
    </row>
    <row r="5" spans="1:10" ht="10.5" customHeigh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9" ht="20.25" customHeight="1">
      <c r="A6" s="24" t="s">
        <v>3</v>
      </c>
      <c r="B6" s="25" t="s">
        <v>4</v>
      </c>
      <c r="C6" s="25"/>
      <c r="D6" s="25"/>
      <c r="E6" s="25"/>
      <c r="F6" s="25"/>
      <c r="G6" s="26" t="s">
        <v>39</v>
      </c>
      <c r="H6" s="28" t="s">
        <v>40</v>
      </c>
      <c r="I6" s="30" t="s">
        <v>37</v>
      </c>
    </row>
    <row r="7" spans="1:9" ht="15" customHeight="1">
      <c r="A7" s="24"/>
      <c r="B7" s="25"/>
      <c r="C7" s="25"/>
      <c r="D7" s="25"/>
      <c r="E7" s="25"/>
      <c r="F7" s="25"/>
      <c r="G7" s="27"/>
      <c r="H7" s="29"/>
      <c r="I7" s="31"/>
    </row>
    <row r="8" spans="1:9" ht="12.75">
      <c r="A8" s="13" t="s">
        <v>5</v>
      </c>
      <c r="B8" s="17" t="s">
        <v>6</v>
      </c>
      <c r="C8" s="17"/>
      <c r="D8" s="17"/>
      <c r="E8" s="17"/>
      <c r="F8" s="17"/>
      <c r="G8" s="13">
        <v>1</v>
      </c>
      <c r="H8" s="13">
        <v>2</v>
      </c>
      <c r="I8" s="14">
        <v>3</v>
      </c>
    </row>
    <row r="9" spans="1:14" ht="28.5" customHeight="1">
      <c r="A9" s="32">
        <v>1</v>
      </c>
      <c r="B9" s="33" t="s">
        <v>7</v>
      </c>
      <c r="C9" s="33"/>
      <c r="D9" s="33"/>
      <c r="E9" s="33"/>
      <c r="F9" s="33"/>
      <c r="G9" s="15">
        <f>G10+G16+G24+G26+G28</f>
        <v>1384167</v>
      </c>
      <c r="H9" s="15">
        <f>H10+H16+H24+H26+H28</f>
        <v>1383302</v>
      </c>
      <c r="I9" s="16">
        <f>IF(G9=0,"0",H9/G9*100-100)</f>
        <v>-0.06249245936365355</v>
      </c>
      <c r="J9" s="4">
        <f>SUM(H9-G9)</f>
        <v>-865</v>
      </c>
      <c r="K9" s="5"/>
      <c r="L9" s="4"/>
      <c r="M9" s="4"/>
      <c r="N9" s="5"/>
    </row>
    <row r="10" spans="1:14" ht="16.5" customHeight="1">
      <c r="A10" s="32"/>
      <c r="B10" s="34" t="s">
        <v>8</v>
      </c>
      <c r="C10" s="35" t="s">
        <v>9</v>
      </c>
      <c r="D10" s="36" t="s">
        <v>10</v>
      </c>
      <c r="E10" s="36"/>
      <c r="F10" s="36"/>
      <c r="G10" s="15">
        <f>G12+G14</f>
        <v>471691</v>
      </c>
      <c r="H10" s="15">
        <f>H12+H14</f>
        <v>437948</v>
      </c>
      <c r="I10" s="16">
        <f aca="true" t="shared" si="0" ref="I10:I45">IF(G10=0,"0",H10/G10*100-100)</f>
        <v>-7.153623876648069</v>
      </c>
      <c r="J10" s="4">
        <f aca="true" t="shared" si="1" ref="J10:J44">SUM(H10-G10)</f>
        <v>-33743</v>
      </c>
      <c r="K10" s="5"/>
      <c r="L10" s="4"/>
      <c r="M10" s="4"/>
      <c r="N10" s="5"/>
    </row>
    <row r="11" spans="1:14" ht="15.75" customHeight="1">
      <c r="A11" s="32"/>
      <c r="B11" s="34"/>
      <c r="C11" s="35"/>
      <c r="D11" s="20" t="s">
        <v>11</v>
      </c>
      <c r="E11" s="18" t="s">
        <v>12</v>
      </c>
      <c r="F11" s="18"/>
      <c r="G11" s="15">
        <f>G13+G15</f>
        <v>53314</v>
      </c>
      <c r="H11" s="15">
        <f>H13+H15</f>
        <v>53882</v>
      </c>
      <c r="I11" s="16">
        <f t="shared" si="0"/>
        <v>1.0653862024984022</v>
      </c>
      <c r="J11" s="4">
        <f t="shared" si="1"/>
        <v>568</v>
      </c>
      <c r="K11" s="5"/>
      <c r="L11" s="4"/>
      <c r="M11" s="4"/>
      <c r="N11" s="5"/>
    </row>
    <row r="12" spans="1:14" ht="15" customHeight="1">
      <c r="A12" s="32"/>
      <c r="B12" s="34"/>
      <c r="C12" s="35"/>
      <c r="D12" s="20"/>
      <c r="E12" s="18" t="s">
        <v>13</v>
      </c>
      <c r="F12" s="6" t="s">
        <v>14</v>
      </c>
      <c r="G12" s="15">
        <v>471529</v>
      </c>
      <c r="H12" s="15">
        <v>437947</v>
      </c>
      <c r="I12" s="16">
        <f t="shared" si="0"/>
        <v>-7.1219373569812205</v>
      </c>
      <c r="J12" s="4">
        <f t="shared" si="1"/>
        <v>-33582</v>
      </c>
      <c r="K12" s="5"/>
      <c r="L12" s="5"/>
      <c r="M12" s="5"/>
      <c r="N12" s="5"/>
    </row>
    <row r="13" spans="1:14" ht="15.75" customHeight="1">
      <c r="A13" s="32"/>
      <c r="B13" s="34"/>
      <c r="C13" s="35"/>
      <c r="D13" s="20"/>
      <c r="E13" s="18"/>
      <c r="F13" s="7" t="s">
        <v>12</v>
      </c>
      <c r="G13" s="15">
        <v>53313</v>
      </c>
      <c r="H13" s="15">
        <v>53882</v>
      </c>
      <c r="I13" s="16">
        <f t="shared" si="0"/>
        <v>1.0672819012248453</v>
      </c>
      <c r="J13" s="4">
        <f t="shared" si="1"/>
        <v>569</v>
      </c>
      <c r="K13" s="5"/>
      <c r="L13" s="5"/>
      <c r="M13" s="5"/>
      <c r="N13" s="5"/>
    </row>
    <row r="14" spans="1:14" ht="16.5" customHeight="1">
      <c r="A14" s="32"/>
      <c r="B14" s="34"/>
      <c r="C14" s="35"/>
      <c r="D14" s="20"/>
      <c r="E14" s="19" t="s">
        <v>15</v>
      </c>
      <c r="F14" s="6" t="s">
        <v>14</v>
      </c>
      <c r="G14" s="15">
        <v>162</v>
      </c>
      <c r="H14" s="15">
        <v>1</v>
      </c>
      <c r="I14" s="16">
        <f t="shared" si="0"/>
        <v>-99.38271604938272</v>
      </c>
      <c r="J14" s="4">
        <f>SUM(H14-G14)</f>
        <v>-161</v>
      </c>
      <c r="K14" s="5"/>
      <c r="L14" s="5"/>
      <c r="M14" s="5"/>
      <c r="N14" s="5"/>
    </row>
    <row r="15" spans="1:14" ht="19.5" customHeight="1">
      <c r="A15" s="32"/>
      <c r="B15" s="34"/>
      <c r="C15" s="35"/>
      <c r="D15" s="20"/>
      <c r="E15" s="19"/>
      <c r="F15" s="7" t="s">
        <v>12</v>
      </c>
      <c r="G15" s="15">
        <v>1</v>
      </c>
      <c r="H15" s="15"/>
      <c r="I15" s="16">
        <f>IF(G15=0,"0",H15/G15*100-100)</f>
        <v>-100</v>
      </c>
      <c r="J15" s="4">
        <f>SUM(H15-G15)</f>
        <v>-1</v>
      </c>
      <c r="K15" s="5"/>
      <c r="L15" s="5"/>
      <c r="M15" s="5"/>
      <c r="N15" s="5"/>
    </row>
    <row r="16" spans="1:14" ht="15.75" customHeight="1">
      <c r="A16" s="32"/>
      <c r="B16" s="34"/>
      <c r="C16" s="35" t="s">
        <v>16</v>
      </c>
      <c r="D16" s="18" t="s">
        <v>10</v>
      </c>
      <c r="E16" s="18"/>
      <c r="F16" s="18"/>
      <c r="G16" s="15">
        <f>G18+G20+G22</f>
        <v>82368</v>
      </c>
      <c r="H16" s="15">
        <f>H18+H20+H22</f>
        <v>109388</v>
      </c>
      <c r="I16" s="16">
        <f t="shared" si="0"/>
        <v>32.80400155400156</v>
      </c>
      <c r="J16" s="4">
        <f t="shared" si="1"/>
        <v>27020</v>
      </c>
      <c r="K16" s="5"/>
      <c r="L16" s="5"/>
      <c r="M16" s="5"/>
      <c r="N16" s="5"/>
    </row>
    <row r="17" spans="1:14" ht="18.75" customHeight="1">
      <c r="A17" s="32"/>
      <c r="B17" s="34"/>
      <c r="C17" s="35"/>
      <c r="D17" s="20" t="s">
        <v>11</v>
      </c>
      <c r="E17" s="19" t="s">
        <v>12</v>
      </c>
      <c r="F17" s="19"/>
      <c r="G17" s="15">
        <f>G19+G21+G23</f>
        <v>48712</v>
      </c>
      <c r="H17" s="15">
        <f>H19+H21+H23</f>
        <v>75090</v>
      </c>
      <c r="I17" s="16">
        <f t="shared" si="0"/>
        <v>54.15092790277549</v>
      </c>
      <c r="J17" s="4">
        <f t="shared" si="1"/>
        <v>26378</v>
      </c>
      <c r="K17" s="5"/>
      <c r="L17" s="5"/>
      <c r="M17" s="5"/>
      <c r="N17" s="5"/>
    </row>
    <row r="18" spans="1:14" ht="17.25" customHeight="1">
      <c r="A18" s="32"/>
      <c r="B18" s="34"/>
      <c r="C18" s="35"/>
      <c r="D18" s="20"/>
      <c r="E18" s="19" t="s">
        <v>13</v>
      </c>
      <c r="F18" s="6" t="s">
        <v>14</v>
      </c>
      <c r="G18" s="15">
        <v>30523</v>
      </c>
      <c r="H18" s="15">
        <v>50711</v>
      </c>
      <c r="I18" s="16">
        <f t="shared" si="0"/>
        <v>66.14028765193461</v>
      </c>
      <c r="J18" s="4">
        <f t="shared" si="1"/>
        <v>20188</v>
      </c>
      <c r="K18" s="5"/>
      <c r="L18" s="5"/>
      <c r="M18" s="5"/>
      <c r="N18" s="5"/>
    </row>
    <row r="19" spans="1:14" ht="18" customHeight="1">
      <c r="A19" s="32"/>
      <c r="B19" s="34"/>
      <c r="C19" s="35"/>
      <c r="D19" s="20"/>
      <c r="E19" s="19"/>
      <c r="F19" s="7" t="s">
        <v>12</v>
      </c>
      <c r="G19" s="15">
        <v>20971</v>
      </c>
      <c r="H19" s="15">
        <v>38132</v>
      </c>
      <c r="I19" s="16">
        <f t="shared" si="0"/>
        <v>81.83205378856516</v>
      </c>
      <c r="J19" s="4">
        <f t="shared" si="1"/>
        <v>17161</v>
      </c>
      <c r="K19" s="5"/>
      <c r="L19" s="5"/>
      <c r="M19" s="5"/>
      <c r="N19" s="5"/>
    </row>
    <row r="20" spans="1:14" ht="16.5" customHeight="1">
      <c r="A20" s="32"/>
      <c r="B20" s="34"/>
      <c r="C20" s="35"/>
      <c r="D20" s="20"/>
      <c r="E20" s="19" t="s">
        <v>17</v>
      </c>
      <c r="F20" s="6" t="s">
        <v>14</v>
      </c>
      <c r="G20" s="15">
        <v>51800</v>
      </c>
      <c r="H20" s="15">
        <v>58603</v>
      </c>
      <c r="I20" s="16">
        <f t="shared" si="0"/>
        <v>13.133204633204642</v>
      </c>
      <c r="J20" s="4">
        <f t="shared" si="1"/>
        <v>6803</v>
      </c>
      <c r="K20" s="5"/>
      <c r="L20" s="5"/>
      <c r="M20" s="5"/>
      <c r="N20" s="5"/>
    </row>
    <row r="21" spans="1:14" ht="18.75" customHeight="1">
      <c r="A21" s="32"/>
      <c r="B21" s="34"/>
      <c r="C21" s="35"/>
      <c r="D21" s="20"/>
      <c r="E21" s="19"/>
      <c r="F21" s="7" t="s">
        <v>12</v>
      </c>
      <c r="G21" s="15">
        <v>27711</v>
      </c>
      <c r="H21" s="15">
        <v>36897</v>
      </c>
      <c r="I21" s="16">
        <f t="shared" si="0"/>
        <v>33.14929089531233</v>
      </c>
      <c r="J21" s="4">
        <f t="shared" si="1"/>
        <v>9186</v>
      </c>
      <c r="K21" s="5"/>
      <c r="L21" s="5"/>
      <c r="M21" s="5"/>
      <c r="N21" s="5"/>
    </row>
    <row r="22" spans="1:14" ht="15.75" customHeight="1">
      <c r="A22" s="32"/>
      <c r="B22" s="34"/>
      <c r="C22" s="35"/>
      <c r="D22" s="20"/>
      <c r="E22" s="19" t="s">
        <v>18</v>
      </c>
      <c r="F22" s="6" t="s">
        <v>14</v>
      </c>
      <c r="G22" s="15">
        <v>45</v>
      </c>
      <c r="H22" s="15">
        <v>74</v>
      </c>
      <c r="I22" s="16">
        <f t="shared" si="0"/>
        <v>64.44444444444443</v>
      </c>
      <c r="J22" s="4"/>
      <c r="K22" s="5"/>
      <c r="L22" s="5"/>
      <c r="M22" s="5"/>
      <c r="N22" s="5"/>
    </row>
    <row r="23" spans="1:14" ht="18.75" customHeight="1">
      <c r="A23" s="32"/>
      <c r="B23" s="34"/>
      <c r="C23" s="35"/>
      <c r="D23" s="20"/>
      <c r="E23" s="19"/>
      <c r="F23" s="7" t="s">
        <v>12</v>
      </c>
      <c r="G23" s="15">
        <v>30</v>
      </c>
      <c r="H23" s="15">
        <v>61</v>
      </c>
      <c r="I23" s="16">
        <f t="shared" si="0"/>
        <v>103.33333333333331</v>
      </c>
      <c r="J23" s="4"/>
      <c r="K23" s="5"/>
      <c r="L23" s="5"/>
      <c r="M23" s="5"/>
      <c r="N23" s="5"/>
    </row>
    <row r="24" spans="1:14" ht="16.5" customHeight="1">
      <c r="A24" s="32"/>
      <c r="B24" s="34"/>
      <c r="C24" s="35" t="s">
        <v>19</v>
      </c>
      <c r="D24" s="19" t="s">
        <v>13</v>
      </c>
      <c r="E24" s="19"/>
      <c r="F24" s="6" t="s">
        <v>14</v>
      </c>
      <c r="G24" s="15">
        <v>465351</v>
      </c>
      <c r="H24" s="15">
        <v>440865</v>
      </c>
      <c r="I24" s="16">
        <f t="shared" si="0"/>
        <v>-5.2618346151614475</v>
      </c>
      <c r="J24" s="4">
        <f t="shared" si="1"/>
        <v>-24486</v>
      </c>
      <c r="K24" s="5"/>
      <c r="L24" s="5"/>
      <c r="M24" s="5"/>
      <c r="N24" s="5"/>
    </row>
    <row r="25" spans="1:14" ht="19.5" customHeight="1">
      <c r="A25" s="32"/>
      <c r="B25" s="34"/>
      <c r="C25" s="35"/>
      <c r="D25" s="19"/>
      <c r="E25" s="19"/>
      <c r="F25" s="7" t="s">
        <v>12</v>
      </c>
      <c r="G25" s="15">
        <v>351060</v>
      </c>
      <c r="H25" s="15">
        <v>338446</v>
      </c>
      <c r="I25" s="16">
        <f t="shared" si="0"/>
        <v>-3.593117985529531</v>
      </c>
      <c r="J25" s="4">
        <f t="shared" si="1"/>
        <v>-12614</v>
      </c>
      <c r="K25" s="5"/>
      <c r="L25" s="5"/>
      <c r="M25" s="5"/>
      <c r="N25" s="5"/>
    </row>
    <row r="26" spans="1:14" ht="16.5" customHeight="1">
      <c r="A26" s="32"/>
      <c r="B26" s="34"/>
      <c r="C26" s="35" t="s">
        <v>20</v>
      </c>
      <c r="D26" s="19" t="s">
        <v>13</v>
      </c>
      <c r="E26" s="19"/>
      <c r="F26" s="6" t="s">
        <v>14</v>
      </c>
      <c r="G26" s="15">
        <v>307859</v>
      </c>
      <c r="H26" s="15">
        <v>342173</v>
      </c>
      <c r="I26" s="16">
        <f t="shared" si="0"/>
        <v>11.1460116481896</v>
      </c>
      <c r="J26" s="4">
        <f t="shared" si="1"/>
        <v>34314</v>
      </c>
      <c r="K26" s="5"/>
      <c r="L26" s="9"/>
      <c r="M26" s="5"/>
      <c r="N26" s="5"/>
    </row>
    <row r="27" spans="1:14" ht="30" customHeight="1">
      <c r="A27" s="32"/>
      <c r="B27" s="34"/>
      <c r="C27" s="35"/>
      <c r="D27" s="19"/>
      <c r="E27" s="19"/>
      <c r="F27" s="7" t="s">
        <v>12</v>
      </c>
      <c r="G27" s="15">
        <v>301615</v>
      </c>
      <c r="H27" s="15">
        <v>335719</v>
      </c>
      <c r="I27" s="16">
        <f t="shared" si="0"/>
        <v>11.307129950433506</v>
      </c>
      <c r="J27" s="4">
        <f t="shared" si="1"/>
        <v>34104</v>
      </c>
      <c r="K27" s="5"/>
      <c r="L27" s="5"/>
      <c r="M27" s="5"/>
      <c r="N27" s="5"/>
    </row>
    <row r="28" spans="1:14" ht="32.25" customHeight="1">
      <c r="A28" s="32"/>
      <c r="B28" s="34"/>
      <c r="C28" s="10" t="s">
        <v>21</v>
      </c>
      <c r="D28" s="19" t="s">
        <v>22</v>
      </c>
      <c r="E28" s="19"/>
      <c r="F28" s="19"/>
      <c r="G28" s="15">
        <v>56898</v>
      </c>
      <c r="H28" s="15">
        <v>52928</v>
      </c>
      <c r="I28" s="16">
        <f t="shared" si="0"/>
        <v>-6.977398151077367</v>
      </c>
      <c r="J28" s="4">
        <f t="shared" si="1"/>
        <v>-3970</v>
      </c>
      <c r="K28" s="5"/>
      <c r="L28" s="5"/>
      <c r="M28" s="5"/>
      <c r="N28" s="5"/>
    </row>
    <row r="29" spans="1:14" ht="18.75" customHeight="1" hidden="1">
      <c r="A29" s="32"/>
      <c r="B29" s="34"/>
      <c r="C29" s="10" t="s">
        <v>23</v>
      </c>
      <c r="D29" s="19" t="s">
        <v>13</v>
      </c>
      <c r="E29" s="19"/>
      <c r="F29" s="19"/>
      <c r="G29" s="15">
        <v>0</v>
      </c>
      <c r="H29" s="15">
        <v>0</v>
      </c>
      <c r="I29" s="16" t="str">
        <f t="shared" si="0"/>
        <v>0</v>
      </c>
      <c r="J29" s="4">
        <f t="shared" si="1"/>
        <v>0</v>
      </c>
      <c r="K29" s="5"/>
      <c r="L29" s="5"/>
      <c r="M29" s="5"/>
      <c r="N29" s="5"/>
    </row>
    <row r="30" spans="1:14" ht="27" customHeight="1">
      <c r="A30" s="32">
        <v>2</v>
      </c>
      <c r="B30" s="33" t="s">
        <v>36</v>
      </c>
      <c r="C30" s="33"/>
      <c r="D30" s="33"/>
      <c r="E30" s="33"/>
      <c r="F30" s="33"/>
      <c r="G30" s="15">
        <f>G31+G33+G34+G35+G36+G37</f>
        <v>194022</v>
      </c>
      <c r="H30" s="15">
        <f>H31+H33+H34+H35+H36+H37</f>
        <v>228368</v>
      </c>
      <c r="I30" s="16">
        <f t="shared" si="0"/>
        <v>17.702116254857685</v>
      </c>
      <c r="J30" s="4">
        <f t="shared" si="1"/>
        <v>34346</v>
      </c>
      <c r="K30" s="5"/>
      <c r="L30" s="4"/>
      <c r="M30" s="4"/>
      <c r="N30" s="5"/>
    </row>
    <row r="31" spans="1:14" ht="14.25" customHeight="1">
      <c r="A31" s="32"/>
      <c r="B31" s="34" t="s">
        <v>8</v>
      </c>
      <c r="C31" s="35" t="s">
        <v>24</v>
      </c>
      <c r="D31" s="35"/>
      <c r="E31" s="35"/>
      <c r="F31" s="6" t="s">
        <v>14</v>
      </c>
      <c r="G31" s="15">
        <v>84294</v>
      </c>
      <c r="H31" s="15">
        <v>109040</v>
      </c>
      <c r="I31" s="16">
        <f>IF(G31=0,"0",H31/G31*100-100)</f>
        <v>29.356775096685425</v>
      </c>
      <c r="J31" s="4">
        <f>SUM(H31-G31)</f>
        <v>24746</v>
      </c>
      <c r="K31" s="5"/>
      <c r="L31" s="5"/>
      <c r="M31" s="5"/>
      <c r="N31" s="5"/>
    </row>
    <row r="32" spans="1:14" ht="18.75" customHeight="1">
      <c r="A32" s="32"/>
      <c r="B32" s="34"/>
      <c r="C32" s="35"/>
      <c r="D32" s="35"/>
      <c r="E32" s="35"/>
      <c r="F32" s="7" t="s">
        <v>12</v>
      </c>
      <c r="G32" s="15">
        <v>24790</v>
      </c>
      <c r="H32" s="15">
        <v>24707</v>
      </c>
      <c r="I32" s="16">
        <f>IF(G32=0,"0",H32/G32*100-100)</f>
        <v>-0.33481242436465664</v>
      </c>
      <c r="J32" s="4"/>
      <c r="K32" s="5"/>
      <c r="L32" s="5"/>
      <c r="M32" s="5"/>
      <c r="N32" s="5"/>
    </row>
    <row r="33" spans="1:14" ht="15" customHeight="1">
      <c r="A33" s="32"/>
      <c r="B33" s="34"/>
      <c r="C33" s="35" t="s">
        <v>25</v>
      </c>
      <c r="D33" s="35"/>
      <c r="E33" s="35"/>
      <c r="F33" s="8" t="s">
        <v>15</v>
      </c>
      <c r="G33" s="15"/>
      <c r="H33" s="15"/>
      <c r="I33" s="16" t="str">
        <f t="shared" si="0"/>
        <v>0</v>
      </c>
      <c r="J33" s="4">
        <f t="shared" si="1"/>
        <v>0</v>
      </c>
      <c r="K33" s="5"/>
      <c r="L33" s="5"/>
      <c r="M33" s="5"/>
      <c r="N33" s="5"/>
    </row>
    <row r="34" spans="1:14" ht="18.75" customHeight="1">
      <c r="A34" s="32"/>
      <c r="B34" s="34"/>
      <c r="C34" s="35"/>
      <c r="D34" s="35"/>
      <c r="E34" s="35"/>
      <c r="F34" s="8" t="s">
        <v>26</v>
      </c>
      <c r="G34" s="15">
        <v>36045</v>
      </c>
      <c r="H34" s="15">
        <v>47737</v>
      </c>
      <c r="I34" s="16">
        <f t="shared" si="0"/>
        <v>32.43723123872937</v>
      </c>
      <c r="J34" s="4">
        <f t="shared" si="1"/>
        <v>11692</v>
      </c>
      <c r="K34" s="5"/>
      <c r="L34" s="5"/>
      <c r="M34" s="5"/>
      <c r="N34" s="5"/>
    </row>
    <row r="35" spans="1:14" ht="21" customHeight="1">
      <c r="A35" s="32"/>
      <c r="B35" s="34"/>
      <c r="C35" s="37" t="s">
        <v>27</v>
      </c>
      <c r="D35" s="37"/>
      <c r="E35" s="37"/>
      <c r="F35" s="37"/>
      <c r="G35" s="15">
        <v>52875</v>
      </c>
      <c r="H35" s="15">
        <v>46208</v>
      </c>
      <c r="I35" s="16">
        <f t="shared" si="0"/>
        <v>-12.608983451536645</v>
      </c>
      <c r="J35" s="4">
        <f t="shared" si="1"/>
        <v>-6667</v>
      </c>
      <c r="K35" s="5"/>
      <c r="L35" s="5"/>
      <c r="M35" s="5"/>
      <c r="N35" s="5"/>
    </row>
    <row r="36" spans="1:14" ht="21" customHeight="1">
      <c r="A36" s="32"/>
      <c r="B36" s="34"/>
      <c r="C36" s="37" t="s">
        <v>28</v>
      </c>
      <c r="D36" s="37"/>
      <c r="E36" s="37"/>
      <c r="F36" s="37"/>
      <c r="G36" s="15">
        <v>15722</v>
      </c>
      <c r="H36" s="15">
        <v>15355</v>
      </c>
      <c r="I36" s="16">
        <f t="shared" si="0"/>
        <v>-2.3343086121358567</v>
      </c>
      <c r="J36" s="4">
        <f t="shared" si="1"/>
        <v>-367</v>
      </c>
      <c r="K36" s="5"/>
      <c r="L36" s="5"/>
      <c r="M36" s="5"/>
      <c r="N36" s="5"/>
    </row>
    <row r="37" spans="1:14" ht="20.25" customHeight="1">
      <c r="A37" s="32"/>
      <c r="B37" s="34"/>
      <c r="C37" s="37" t="s">
        <v>29</v>
      </c>
      <c r="D37" s="37"/>
      <c r="E37" s="37"/>
      <c r="F37" s="37"/>
      <c r="G37" s="15">
        <v>5086</v>
      </c>
      <c r="H37" s="15">
        <v>10028</v>
      </c>
      <c r="I37" s="16">
        <f t="shared" si="0"/>
        <v>97.16869838773104</v>
      </c>
      <c r="J37" s="4">
        <f t="shared" si="1"/>
        <v>4942</v>
      </c>
      <c r="K37" s="5"/>
      <c r="L37" s="5"/>
      <c r="M37" s="5"/>
      <c r="N37" s="5"/>
    </row>
    <row r="38" spans="1:14" ht="48" customHeight="1">
      <c r="A38" s="11">
        <v>3</v>
      </c>
      <c r="B38" s="32" t="s">
        <v>35</v>
      </c>
      <c r="C38" s="32"/>
      <c r="D38" s="32"/>
      <c r="E38" s="32"/>
      <c r="F38" s="32"/>
      <c r="G38" s="15">
        <v>115</v>
      </c>
      <c r="H38" s="15">
        <v>109</v>
      </c>
      <c r="I38" s="16">
        <f t="shared" si="0"/>
        <v>-5.217391304347828</v>
      </c>
      <c r="J38" s="4">
        <f t="shared" si="1"/>
        <v>-6</v>
      </c>
      <c r="K38" s="5"/>
      <c r="L38" s="5"/>
      <c r="M38" s="5"/>
      <c r="N38" s="5"/>
    </row>
    <row r="39" spans="1:14" ht="48.75" customHeight="1">
      <c r="A39" s="32">
        <v>4</v>
      </c>
      <c r="B39" s="44" t="s">
        <v>30</v>
      </c>
      <c r="C39" s="44"/>
      <c r="D39" s="44"/>
      <c r="E39" s="44"/>
      <c r="F39" s="44"/>
      <c r="G39" s="15">
        <f>G40+G43</f>
        <v>1824</v>
      </c>
      <c r="H39" s="15">
        <f>H40+H43</f>
        <v>1527</v>
      </c>
      <c r="I39" s="16">
        <f t="shared" si="0"/>
        <v>-16.282894736842096</v>
      </c>
      <c r="J39" s="4">
        <f t="shared" si="1"/>
        <v>-297</v>
      </c>
      <c r="K39" s="5"/>
      <c r="L39" s="5"/>
      <c r="M39" s="5"/>
      <c r="N39" s="5"/>
    </row>
    <row r="40" spans="1:14" ht="15.75" customHeight="1">
      <c r="A40" s="32"/>
      <c r="B40" s="45" t="s">
        <v>8</v>
      </c>
      <c r="C40" s="46" t="s">
        <v>31</v>
      </c>
      <c r="D40" s="38" t="s">
        <v>10</v>
      </c>
      <c r="E40" s="38"/>
      <c r="F40" s="38"/>
      <c r="G40" s="15">
        <f>G41+G42</f>
        <v>507</v>
      </c>
      <c r="H40" s="15">
        <f>H41+H42</f>
        <v>420</v>
      </c>
      <c r="I40" s="16">
        <f t="shared" si="0"/>
        <v>-17.15976331360946</v>
      </c>
      <c r="J40" s="4">
        <f t="shared" si="1"/>
        <v>-87</v>
      </c>
      <c r="K40" s="5"/>
      <c r="L40" s="5"/>
      <c r="M40" s="5"/>
      <c r="N40" s="5"/>
    </row>
    <row r="41" spans="1:14" ht="16.5" customHeight="1">
      <c r="A41" s="32"/>
      <c r="B41" s="45"/>
      <c r="C41" s="46"/>
      <c r="D41" s="40" t="s">
        <v>11</v>
      </c>
      <c r="E41" s="38" t="s">
        <v>32</v>
      </c>
      <c r="F41" s="38"/>
      <c r="G41" s="15">
        <v>399</v>
      </c>
      <c r="H41" s="15">
        <v>336</v>
      </c>
      <c r="I41" s="16">
        <f t="shared" si="0"/>
        <v>-15.789473684210535</v>
      </c>
      <c r="J41" s="4">
        <f t="shared" si="1"/>
        <v>-63</v>
      </c>
      <c r="K41" s="5"/>
      <c r="L41" s="5"/>
      <c r="M41" s="5"/>
      <c r="N41" s="5"/>
    </row>
    <row r="42" spans="1:14" ht="25.5" customHeight="1">
      <c r="A42" s="32"/>
      <c r="B42" s="45"/>
      <c r="C42" s="46"/>
      <c r="D42" s="40"/>
      <c r="E42" s="41" t="s">
        <v>33</v>
      </c>
      <c r="F42" s="41"/>
      <c r="G42" s="15">
        <v>108</v>
      </c>
      <c r="H42" s="15">
        <v>84</v>
      </c>
      <c r="I42" s="16">
        <f t="shared" si="0"/>
        <v>-22.222222222222214</v>
      </c>
      <c r="J42" s="4">
        <f t="shared" si="1"/>
        <v>-24</v>
      </c>
      <c r="K42" s="5"/>
      <c r="L42" s="5"/>
      <c r="M42" s="5"/>
      <c r="N42" s="5"/>
    </row>
    <row r="43" spans="1:11" ht="15.75" customHeight="1">
      <c r="A43" s="32"/>
      <c r="B43" s="45"/>
      <c r="C43" s="46" t="s">
        <v>34</v>
      </c>
      <c r="D43" s="38" t="s">
        <v>10</v>
      </c>
      <c r="E43" s="38"/>
      <c r="F43" s="38"/>
      <c r="G43" s="15">
        <f>G44+G45</f>
        <v>1317</v>
      </c>
      <c r="H43" s="15">
        <f>H44+H45</f>
        <v>1107</v>
      </c>
      <c r="I43" s="16">
        <f t="shared" si="0"/>
        <v>-15.945330296127551</v>
      </c>
      <c r="J43" s="4">
        <f t="shared" si="1"/>
        <v>-210</v>
      </c>
      <c r="K43" s="5"/>
    </row>
    <row r="44" spans="1:11" ht="15.75" customHeight="1">
      <c r="A44" s="32"/>
      <c r="B44" s="45"/>
      <c r="C44" s="46"/>
      <c r="D44" s="39" t="s">
        <v>11</v>
      </c>
      <c r="E44" s="38" t="s">
        <v>13</v>
      </c>
      <c r="F44" s="38"/>
      <c r="G44" s="15">
        <v>1091</v>
      </c>
      <c r="H44" s="15">
        <v>950</v>
      </c>
      <c r="I44" s="16">
        <f t="shared" si="0"/>
        <v>-12.923923006416132</v>
      </c>
      <c r="J44" s="4">
        <f t="shared" si="1"/>
        <v>-141</v>
      </c>
      <c r="K44" s="5"/>
    </row>
    <row r="45" spans="1:11" ht="13.5" customHeight="1">
      <c r="A45" s="32"/>
      <c r="B45" s="45"/>
      <c r="C45" s="46"/>
      <c r="D45" s="39"/>
      <c r="E45" s="43" t="s">
        <v>15</v>
      </c>
      <c r="F45" s="43"/>
      <c r="G45" s="15">
        <v>226</v>
      </c>
      <c r="H45" s="15">
        <v>157</v>
      </c>
      <c r="I45" s="16">
        <f t="shared" si="0"/>
        <v>-30.53097345132744</v>
      </c>
      <c r="J45" s="4">
        <f>SUM(H45-G45)</f>
        <v>-69</v>
      </c>
      <c r="K45" s="5"/>
    </row>
    <row r="46" spans="8:9" ht="12.75">
      <c r="H46" s="12"/>
      <c r="I46" s="12"/>
    </row>
    <row r="50" spans="3:10" ht="12.75">
      <c r="C50" s="42"/>
      <c r="D50" s="42"/>
      <c r="E50" s="42"/>
      <c r="F50" s="42"/>
      <c r="G50" s="42"/>
      <c r="H50" s="42"/>
      <c r="I50" s="42"/>
      <c r="J50" s="42"/>
    </row>
  </sheetData>
  <sheetProtection/>
  <mergeCells count="55">
    <mergeCell ref="C50:J50"/>
    <mergeCell ref="E45:F45"/>
    <mergeCell ref="B38:F38"/>
    <mergeCell ref="A39:A45"/>
    <mergeCell ref="B39:F39"/>
    <mergeCell ref="B40:B45"/>
    <mergeCell ref="C40:C42"/>
    <mergeCell ref="D40:F40"/>
    <mergeCell ref="C43:C45"/>
    <mergeCell ref="D28:F28"/>
    <mergeCell ref="D29:F29"/>
    <mergeCell ref="D43:F43"/>
    <mergeCell ref="D44:D45"/>
    <mergeCell ref="E44:F44"/>
    <mergeCell ref="C37:F37"/>
    <mergeCell ref="D41:D42"/>
    <mergeCell ref="E41:F41"/>
    <mergeCell ref="E42:F42"/>
    <mergeCell ref="D26:E27"/>
    <mergeCell ref="D17:D23"/>
    <mergeCell ref="E22:E23"/>
    <mergeCell ref="A30:A37"/>
    <mergeCell ref="B30:F30"/>
    <mergeCell ref="B31:B37"/>
    <mergeCell ref="C31:E32"/>
    <mergeCell ref="C33:E34"/>
    <mergeCell ref="C35:F35"/>
    <mergeCell ref="C36:F36"/>
    <mergeCell ref="E20:E21"/>
    <mergeCell ref="A9:A29"/>
    <mergeCell ref="B9:F9"/>
    <mergeCell ref="B10:B29"/>
    <mergeCell ref="C10:C15"/>
    <mergeCell ref="D10:F10"/>
    <mergeCell ref="C24:C25"/>
    <mergeCell ref="D24:E25"/>
    <mergeCell ref="C26:C27"/>
    <mergeCell ref="C16:C23"/>
    <mergeCell ref="H1:I1"/>
    <mergeCell ref="A2:I2"/>
    <mergeCell ref="A3:I3"/>
    <mergeCell ref="A6:A7"/>
    <mergeCell ref="B6:F7"/>
    <mergeCell ref="G6:G7"/>
    <mergeCell ref="H6:H7"/>
    <mergeCell ref="I6:I7"/>
    <mergeCell ref="A4:I4"/>
    <mergeCell ref="B8:F8"/>
    <mergeCell ref="D16:F16"/>
    <mergeCell ref="E17:F17"/>
    <mergeCell ref="E18:E19"/>
    <mergeCell ref="D11:D15"/>
    <mergeCell ref="E11:F11"/>
    <mergeCell ref="E12:E13"/>
    <mergeCell ref="E14:E15"/>
  </mergeCells>
  <printOptions/>
  <pageMargins left="0.1968503937007874" right="0.1968503937007874" top="0.1968503937007874" bottom="0.1968503937007874" header="0.11811023622047245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2016-08-16T06:46:55Z</cp:lastPrinted>
  <dcterms:created xsi:type="dcterms:W3CDTF">2011-07-25T06:44:36Z</dcterms:created>
  <dcterms:modified xsi:type="dcterms:W3CDTF">2017-08-21T07:34:52Z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1.5. Кількість розглянутих апеляційними та місцевими судами справ та матеріалів_2.2017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2209477</vt:i4>
  </property>
  <property fmtid="{D5CDD505-2E9C-101B-9397-08002B2CF9AE}" pid="7" name="Тип звіту">
    <vt:lpwstr>1.5. Кількість розглянутих апеляційними та місцевими судами справ та матеріалів</vt:lpwstr>
  </property>
  <property fmtid="{D5CDD505-2E9C-101B-9397-08002B2CF9AE}" pid="8" name="К.Cума">
    <vt:lpwstr>1004F734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4903FF93</vt:lpwstr>
  </property>
  <property fmtid="{D5CDD505-2E9C-101B-9397-08002B2CF9AE}" pid="16" name="Версія БД">
    <vt:lpwstr>3.19.0.1578</vt:lpwstr>
  </property>
</Properties>
</file>